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51"/>
  </bookViews>
  <sheets>
    <sheet name="BON DE COMMANDE LICENCIES" sheetId="1" r:id="rId1"/>
  </sheets>
  <calcPr calcId="145621"/>
</workbook>
</file>

<file path=xl/calcChain.xml><?xml version="1.0" encoding="utf-8"?>
<calcChain xmlns="http://schemas.openxmlformats.org/spreadsheetml/2006/main">
  <c r="R14" i="1" l="1"/>
  <c r="R16" i="1"/>
  <c r="R33" i="1"/>
  <c r="R26" i="1"/>
  <c r="R24" i="1"/>
  <c r="R30" i="1"/>
  <c r="R29" i="1"/>
  <c r="R28" i="1"/>
  <c r="R27" i="1"/>
  <c r="R25" i="1"/>
  <c r="R23" i="1"/>
  <c r="R18" i="1"/>
  <c r="R13" i="1"/>
  <c r="R12" i="1"/>
  <c r="R11" i="1"/>
  <c r="R10" i="1"/>
  <c r="R9" i="1"/>
  <c r="R8" i="1"/>
  <c r="R32" i="1"/>
  <c r="B36" i="1" s="1"/>
  <c r="R31" i="1"/>
  <c r="R20" i="1"/>
</calcChain>
</file>

<file path=xl/sharedStrings.xml><?xml version="1.0" encoding="utf-8"?>
<sst xmlns="http://schemas.openxmlformats.org/spreadsheetml/2006/main" count="115" uniqueCount="82">
  <si>
    <t>ANNECY HANDBALL SHOP – LE BON DE COMMANDE</t>
  </si>
  <si>
    <t>COLLECTION KEMPA</t>
  </si>
  <si>
    <t>Produits</t>
  </si>
  <si>
    <t>Réf.</t>
  </si>
  <si>
    <t>Marque</t>
  </si>
  <si>
    <t>Couleurs (entourez)</t>
  </si>
  <si>
    <t>XS</t>
  </si>
  <si>
    <t>S</t>
  </si>
  <si>
    <t>M</t>
  </si>
  <si>
    <t>L</t>
  </si>
  <si>
    <t>XL</t>
  </si>
  <si>
    <t>XXL</t>
  </si>
  <si>
    <t>XXXL</t>
  </si>
  <si>
    <t>ENFANT</t>
  </si>
  <si>
    <t>ADULTE</t>
  </si>
  <si>
    <t>T-shirt d'entraînement homme</t>
  </si>
  <si>
    <t>AHB1</t>
  </si>
  <si>
    <t>Kempa</t>
  </si>
  <si>
    <t>Rouge</t>
  </si>
  <si>
    <t>T-shirt d'entraînement femme</t>
  </si>
  <si>
    <t>AHB2</t>
  </si>
  <si>
    <t>Short homme</t>
  </si>
  <si>
    <t>AHB3</t>
  </si>
  <si>
    <t>Noir</t>
  </si>
  <si>
    <t>Short femmes</t>
  </si>
  <si>
    <t>AHB4</t>
  </si>
  <si>
    <t>AHB5</t>
  </si>
  <si>
    <t>Veste club homme</t>
  </si>
  <si>
    <t>AHB6</t>
  </si>
  <si>
    <t>Veste club femme</t>
  </si>
  <si>
    <t>AHB7</t>
  </si>
  <si>
    <t>AHB8</t>
  </si>
  <si>
    <t>AHB9</t>
  </si>
  <si>
    <t>AHB10</t>
  </si>
  <si>
    <t>Jaune ou Rose ou Bleu</t>
  </si>
  <si>
    <t>Chaussettes</t>
  </si>
  <si>
    <t>Blanc/Rouge ou  Blanc/Noir</t>
  </si>
  <si>
    <t>31-35</t>
  </si>
  <si>
    <t>36-40</t>
  </si>
  <si>
    <t>41-45</t>
  </si>
  <si>
    <t>46-50</t>
  </si>
  <si>
    <t>Noir/Rouge</t>
  </si>
  <si>
    <t>Blanche</t>
  </si>
  <si>
    <t>COLLECTION ANNECY HB</t>
  </si>
  <si>
    <t>AHB15</t>
  </si>
  <si>
    <t>AHB16</t>
  </si>
  <si>
    <t>AHB17</t>
  </si>
  <si>
    <t xml:space="preserve">Nom : </t>
  </si>
  <si>
    <t xml:space="preserve">Prénom : </t>
  </si>
  <si>
    <t xml:space="preserve">Téléphone : </t>
  </si>
  <si>
    <t>Adresse mail :</t>
  </si>
  <si>
    <t>TOTAL</t>
  </si>
  <si>
    <t>Total en €</t>
  </si>
  <si>
    <r>
      <t>Merci de retourner ce bon de commande rempli à l'adresse mail :</t>
    </r>
    <r>
      <rPr>
        <b/>
        <sz val="9"/>
        <rFont val="Arial"/>
        <family val="2"/>
      </rPr>
      <t xml:space="preserve"> </t>
    </r>
    <r>
      <rPr>
        <b/>
        <sz val="11"/>
        <rFont val="Arial"/>
        <family val="2"/>
      </rPr>
      <t>annecyhbshop@gmail.com</t>
    </r>
  </si>
  <si>
    <t>AHB11</t>
  </si>
  <si>
    <t>AHB12</t>
  </si>
  <si>
    <t>Sweat col rond</t>
  </si>
  <si>
    <t>Tshirt coton</t>
  </si>
  <si>
    <t>AHB13</t>
  </si>
  <si>
    <t>AHB14</t>
  </si>
  <si>
    <t>Spongers</t>
  </si>
  <si>
    <t>Chaussettes sublimées</t>
  </si>
  <si>
    <t>Serviettes sublimées</t>
  </si>
  <si>
    <t>Ballon Léo</t>
  </si>
  <si>
    <r>
      <t xml:space="preserve">Sac de sport </t>
    </r>
    <r>
      <rPr>
        <b/>
        <sz val="6"/>
        <rFont val="Arial"/>
        <family val="2"/>
      </rPr>
      <t>(S=30L / M=50L / L=75L)</t>
    </r>
  </si>
  <si>
    <r>
      <t xml:space="preserve">Gourde </t>
    </r>
    <r>
      <rPr>
        <b/>
        <sz val="6"/>
        <rFont val="Arial"/>
        <family val="2"/>
      </rPr>
      <t>(750ml)</t>
    </r>
  </si>
  <si>
    <t>Veste homme capuchée zippée</t>
  </si>
  <si>
    <t>Veste femme capuchée zippée</t>
  </si>
  <si>
    <t>Veste homme softshell</t>
  </si>
  <si>
    <t>Veste femme softshell</t>
  </si>
  <si>
    <t>3-5 ans</t>
  </si>
  <si>
    <t>6-8 ans</t>
  </si>
  <si>
    <t>9-11 ans</t>
  </si>
  <si>
    <t>12-14 ans</t>
  </si>
  <si>
    <t>AHB18</t>
  </si>
  <si>
    <t>AHB19</t>
  </si>
  <si>
    <t>Polo femme</t>
  </si>
  <si>
    <t>Polo homme</t>
  </si>
  <si>
    <t>AHB20</t>
  </si>
  <si>
    <t>AHB21</t>
  </si>
  <si>
    <t>0 = 14€ - 1 =16€</t>
  </si>
  <si>
    <t>2 et 3 = 18 €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</si>
</sst>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5" formatCode="#,##0&quot; €&quot;;[Red]\-#,##0&quot; €&quot;"/>
  </numFmts>
  <fonts count="16" x14ac:knownFonts="1">
    <font>
      <sz val="10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i/>
      <sz val="8"/>
      <name val="Arial"/>
      <family val="2"/>
    </font>
    <font>
      <sz val="5"/>
      <name val="Arial"/>
      <family val="2"/>
    </font>
    <font>
      <b/>
      <sz val="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45"/>
      </patternFill>
    </fill>
    <fill>
      <patternFill patternType="solid">
        <fgColor indexed="41"/>
        <bgColor indexed="41"/>
      </patternFill>
    </fill>
    <fill>
      <patternFill patternType="solid">
        <fgColor indexed="8"/>
        <bgColor indexed="41"/>
      </patternFill>
    </fill>
    <fill>
      <patternFill patternType="solid">
        <fgColor indexed="10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45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6" fontId="4" fillId="6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0" fillId="7" borderId="14" xfId="0" applyFont="1" applyFill="1" applyBorder="1" applyAlignment="1" applyProtection="1">
      <alignment horizontal="center" vertical="center"/>
    </xf>
    <xf numFmtId="0" fontId="10" fillId="7" borderId="15" xfId="0" applyFont="1" applyFill="1" applyBorder="1" applyAlignment="1" applyProtection="1">
      <alignment horizontal="center" vertical="center"/>
    </xf>
    <xf numFmtId="165" fontId="4" fillId="8" borderId="1" xfId="0" applyNumberFormat="1" applyFont="1" applyFill="1" applyBorder="1" applyAlignment="1" applyProtection="1">
      <alignment horizontal="center" vertical="center" wrapText="1"/>
    </xf>
    <xf numFmtId="165" fontId="4" fillId="4" borderId="1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left" vertical="center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</xf>
    <xf numFmtId="6" fontId="4" fillId="8" borderId="12" xfId="0" applyNumberFormat="1" applyFont="1" applyFill="1" applyBorder="1" applyAlignment="1" applyProtection="1">
      <alignment horizontal="center" vertical="center" wrapText="1"/>
    </xf>
    <xf numFmtId="6" fontId="4" fillId="4" borderId="12" xfId="0" applyNumberFormat="1" applyFont="1" applyFill="1" applyBorder="1" applyAlignment="1" applyProtection="1">
      <alignment horizontal="center" vertical="center" wrapText="1"/>
    </xf>
    <xf numFmtId="6" fontId="4" fillId="11" borderId="1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165" fontId="4" fillId="11" borderId="1" xfId="0" applyNumberFormat="1" applyFont="1" applyFill="1" applyBorder="1" applyAlignment="1" applyProtection="1">
      <alignment horizontal="center" vertical="center" wrapText="1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3" fillId="10" borderId="12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</xf>
    <xf numFmtId="0" fontId="5" fillId="11" borderId="12" xfId="0" applyFont="1" applyFill="1" applyBorder="1" applyAlignment="1" applyProtection="1">
      <alignment horizontal="center" vertical="center" wrapText="1"/>
      <protection locked="0"/>
    </xf>
    <xf numFmtId="0" fontId="4" fillId="11" borderId="8" xfId="0" applyFont="1" applyFill="1" applyBorder="1" applyAlignment="1" applyProtection="1">
      <alignment horizontal="center" vertical="center" wrapText="1"/>
    </xf>
    <xf numFmtId="0" fontId="5" fillId="11" borderId="8" xfId="0" applyFont="1" applyFill="1" applyBorder="1" applyAlignment="1" applyProtection="1">
      <alignment horizontal="center" vertical="center" wrapText="1"/>
      <protection locked="0"/>
    </xf>
    <xf numFmtId="0" fontId="5" fillId="11" borderId="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10" borderId="12" xfId="0" applyFont="1" applyFill="1" applyBorder="1" applyAlignment="1" applyProtection="1">
      <alignment horizontal="center" vertical="center" wrapText="1"/>
      <protection locked="0"/>
    </xf>
    <xf numFmtId="0" fontId="5" fillId="9" borderId="12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4" fillId="11" borderId="12" xfId="0" applyFont="1" applyFill="1" applyBorder="1" applyAlignment="1" applyProtection="1">
      <alignment horizontal="center" vertical="center" wrapText="1"/>
    </xf>
    <xf numFmtId="0" fontId="5" fillId="11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13" fillId="5" borderId="28" xfId="0" applyFont="1" applyFill="1" applyBorder="1" applyAlignment="1" applyProtection="1">
      <alignment horizontal="center" vertical="center" wrapText="1"/>
    </xf>
    <xf numFmtId="0" fontId="3" fillId="10" borderId="29" xfId="0" applyFont="1" applyFill="1" applyBorder="1" applyAlignment="1" applyProtection="1">
      <alignment horizontal="center" vertical="center" wrapText="1"/>
    </xf>
    <xf numFmtId="0" fontId="4" fillId="12" borderId="29" xfId="0" applyFont="1" applyFill="1" applyBorder="1" applyAlignment="1" applyProtection="1">
      <alignment horizontal="center" vertical="center" wrapText="1"/>
      <protection locked="0"/>
    </xf>
    <xf numFmtId="0" fontId="3" fillId="12" borderId="29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</xf>
    <xf numFmtId="0" fontId="4" fillId="10" borderId="12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5" borderId="58" xfId="0" applyFont="1" applyFill="1" applyBorder="1" applyAlignment="1" applyProtection="1">
      <alignment horizontal="center" vertical="center" wrapText="1"/>
    </xf>
    <xf numFmtId="0" fontId="4" fillId="5" borderId="39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59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6" fontId="4" fillId="4" borderId="37" xfId="0" applyNumberFormat="1" applyFont="1" applyFill="1" applyBorder="1" applyAlignment="1" applyProtection="1">
      <alignment horizontal="center" vertical="center" wrapText="1"/>
    </xf>
    <xf numFmtId="6" fontId="4" fillId="4" borderId="38" xfId="0" applyNumberFormat="1" applyFont="1" applyFill="1" applyBorder="1" applyAlignment="1" applyProtection="1">
      <alignment horizontal="center" vertical="center" wrapText="1"/>
    </xf>
    <xf numFmtId="6" fontId="4" fillId="4" borderId="50" xfId="0" applyNumberFormat="1" applyFont="1" applyFill="1" applyBorder="1" applyAlignment="1" applyProtection="1">
      <alignment horizontal="center" vertical="center" wrapText="1"/>
    </xf>
    <xf numFmtId="6" fontId="4" fillId="4" borderId="60" xfId="0" applyNumberFormat="1" applyFont="1" applyFill="1" applyBorder="1" applyAlignment="1" applyProtection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165" fontId="4" fillId="4" borderId="1" xfId="0" applyNumberFormat="1" applyFont="1" applyFill="1" applyBorder="1" applyAlignment="1" applyProtection="1">
      <alignment horizontal="center" vertical="center" wrapText="1"/>
    </xf>
    <xf numFmtId="165" fontId="4" fillId="4" borderId="16" xfId="0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12" fillId="14" borderId="54" xfId="0" applyFont="1" applyFill="1" applyBorder="1" applyAlignment="1" applyProtection="1">
      <alignment horizontal="center" vertical="center"/>
    </xf>
    <xf numFmtId="0" fontId="6" fillId="14" borderId="55" xfId="0" applyFont="1" applyFill="1" applyBorder="1" applyAlignment="1" applyProtection="1">
      <alignment horizontal="center" vertical="center"/>
    </xf>
    <xf numFmtId="0" fontId="6" fillId="14" borderId="56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5" fillId="8" borderId="45" xfId="0" applyFont="1" applyFill="1" applyBorder="1" applyAlignment="1" applyProtection="1">
      <alignment horizontal="center" vertical="center" wrapText="1"/>
      <protection locked="0"/>
    </xf>
    <xf numFmtId="6" fontId="4" fillId="4" borderId="12" xfId="0" applyNumberFormat="1" applyFont="1" applyFill="1" applyBorder="1" applyAlignment="1" applyProtection="1">
      <alignment horizontal="center" vertical="center" wrapText="1"/>
    </xf>
    <xf numFmtId="6" fontId="4" fillId="9" borderId="12" xfId="0" applyNumberFormat="1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51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6" fillId="5" borderId="52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165" fontId="4" fillId="4" borderId="45" xfId="0" applyNumberFormat="1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wrapText="1"/>
    </xf>
    <xf numFmtId="0" fontId="9" fillId="5" borderId="46" xfId="0" applyFont="1" applyFill="1" applyBorder="1" applyAlignment="1" applyProtection="1">
      <alignment horizontal="center" vertical="center" wrapText="1"/>
    </xf>
    <xf numFmtId="0" fontId="9" fillId="5" borderId="47" xfId="0" applyFont="1" applyFill="1" applyBorder="1" applyAlignment="1" applyProtection="1">
      <alignment horizontal="center" vertical="center" wrapText="1"/>
    </xf>
    <xf numFmtId="0" fontId="9" fillId="5" borderId="48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2" fillId="13" borderId="17" xfId="0" applyFont="1" applyFill="1" applyBorder="1" applyAlignment="1" applyProtection="1">
      <alignment horizontal="center" vertical="center"/>
    </xf>
    <xf numFmtId="0" fontId="2" fillId="13" borderId="2" xfId="0" applyFont="1" applyFill="1" applyBorder="1" applyAlignment="1" applyProtection="1">
      <alignment horizontal="center" vertical="center"/>
    </xf>
    <xf numFmtId="0" fontId="2" fillId="13" borderId="44" xfId="0" applyFont="1" applyFill="1" applyBorder="1" applyAlignment="1" applyProtection="1">
      <alignment horizontal="center" vertical="center"/>
    </xf>
    <xf numFmtId="0" fontId="2" fillId="13" borderId="13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0" fontId="2" fillId="13" borderId="6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6" fontId="4" fillId="4" borderId="42" xfId="0" applyNumberFormat="1" applyFont="1" applyFill="1" applyBorder="1" applyAlignment="1" applyProtection="1">
      <alignment horizontal="center" vertical="center" wrapText="1"/>
    </xf>
    <xf numFmtId="6" fontId="4" fillId="4" borderId="30" xfId="0" applyNumberFormat="1" applyFont="1" applyFill="1" applyBorder="1" applyAlignment="1" applyProtection="1">
      <alignment horizontal="center" vertical="center" wrapText="1"/>
    </xf>
    <xf numFmtId="6" fontId="4" fillId="4" borderId="31" xfId="0" applyNumberFormat="1" applyFont="1" applyFill="1" applyBorder="1" applyAlignment="1" applyProtection="1">
      <alignment horizontal="center" vertical="center" wrapText="1"/>
    </xf>
    <xf numFmtId="6" fontId="4" fillId="4" borderId="23" xfId="0" applyNumberFormat="1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4" fillId="11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733425</xdr:colOff>
      <xdr:row>2</xdr:row>
      <xdr:rowOff>47625</xdr:rowOff>
    </xdr:to>
    <xdr:pic>
      <xdr:nvPicPr>
        <xdr:cNvPr id="1028" name="Picture 1" descr="Logo Annecy HB Sh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"/>
          <a:ext cx="552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4" zoomScaleNormal="100" workbookViewId="0">
      <selection activeCell="G15" sqref="G15:H15"/>
    </sheetView>
  </sheetViews>
  <sheetFormatPr baseColWidth="10" defaultColWidth="11.5703125" defaultRowHeight="12" customHeight="1" x14ac:dyDescent="0.2"/>
  <cols>
    <col min="1" max="1" width="27.5703125" style="1" bestFit="1" customWidth="1"/>
    <col min="2" max="2" width="7.140625" style="1" customWidth="1"/>
    <col min="3" max="3" width="6.7109375" style="1" bestFit="1" customWidth="1"/>
    <col min="4" max="4" width="21" style="1" hidden="1" customWidth="1"/>
    <col min="5" max="5" width="6.7109375" style="1" customWidth="1"/>
    <col min="6" max="6" width="6.5703125" style="1" bestFit="1" customWidth="1"/>
    <col min="7" max="7" width="6.85546875" style="1" bestFit="1" customWidth="1"/>
    <col min="8" max="8" width="7.7109375" style="1" customWidth="1"/>
    <col min="9" max="9" width="6.7109375" style="1" customWidth="1"/>
    <col min="10" max="10" width="5.42578125" style="1" customWidth="1"/>
    <col min="11" max="11" width="6" style="1" customWidth="1"/>
    <col min="12" max="12" width="6.140625" style="1" customWidth="1"/>
    <col min="13" max="14" width="6.5703125" style="1" customWidth="1"/>
    <col min="15" max="15" width="5.85546875" style="1" customWidth="1"/>
    <col min="16" max="16" width="8" style="1" customWidth="1"/>
    <col min="17" max="17" width="11.85546875" style="1" customWidth="1"/>
    <col min="18" max="18" width="9.140625" style="1" bestFit="1" customWidth="1"/>
    <col min="19" max="16384" width="11.5703125" style="1"/>
  </cols>
  <sheetData>
    <row r="1" spans="1:18" ht="12" customHeight="1" x14ac:dyDescent="0.2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2" customHeight="1" x14ac:dyDescent="0.2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ht="5.25" customHeight="1" thickBot="1" x14ac:dyDescent="0.2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18" ht="24" customHeight="1" x14ac:dyDescent="0.2">
      <c r="A4" s="33" t="s">
        <v>47</v>
      </c>
      <c r="B4" s="105"/>
      <c r="C4" s="105"/>
      <c r="D4" s="105"/>
      <c r="E4" s="105"/>
      <c r="F4" s="3"/>
      <c r="G4" s="3"/>
      <c r="H4" s="3"/>
      <c r="I4" s="32" t="s">
        <v>48</v>
      </c>
      <c r="J4" s="3"/>
      <c r="K4" s="105"/>
      <c r="L4" s="105"/>
      <c r="M4" s="105"/>
      <c r="N4" s="105"/>
      <c r="O4" s="105"/>
      <c r="P4" s="105"/>
      <c r="Q4" s="105"/>
      <c r="R4" s="136"/>
    </row>
    <row r="5" spans="1:18" ht="30" customHeight="1" thickBot="1" x14ac:dyDescent="0.25">
      <c r="A5" s="13" t="s">
        <v>50</v>
      </c>
      <c r="B5" s="106"/>
      <c r="C5" s="106"/>
      <c r="D5" s="106"/>
      <c r="E5" s="106"/>
      <c r="F5" s="4"/>
      <c r="G5" s="4"/>
      <c r="H5" s="4"/>
      <c r="I5" s="14" t="s">
        <v>49</v>
      </c>
      <c r="J5" s="4"/>
      <c r="K5" s="106"/>
      <c r="L5" s="106"/>
      <c r="M5" s="106"/>
      <c r="N5" s="106"/>
      <c r="O5" s="106"/>
      <c r="P5" s="106"/>
      <c r="Q5" s="106"/>
      <c r="R5" s="137"/>
    </row>
    <row r="6" spans="1:18" ht="16.5" customHeight="1" thickBot="1" x14ac:dyDescent="0.25">
      <c r="A6" s="133" t="s">
        <v>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1:18" ht="14.25" customHeight="1" x14ac:dyDescent="0.2">
      <c r="A7" s="65" t="s">
        <v>2</v>
      </c>
      <c r="B7" s="66" t="s">
        <v>3</v>
      </c>
      <c r="C7" s="66" t="s">
        <v>4</v>
      </c>
      <c r="D7" s="67" t="s">
        <v>5</v>
      </c>
      <c r="E7" s="68" t="s">
        <v>70</v>
      </c>
      <c r="F7" s="68" t="s">
        <v>71</v>
      </c>
      <c r="G7" s="68" t="s">
        <v>72</v>
      </c>
      <c r="H7" s="68" t="s">
        <v>73</v>
      </c>
      <c r="I7" s="69" t="s">
        <v>6</v>
      </c>
      <c r="J7" s="69" t="s">
        <v>7</v>
      </c>
      <c r="K7" s="70" t="s">
        <v>8</v>
      </c>
      <c r="L7" s="70" t="s">
        <v>9</v>
      </c>
      <c r="M7" s="70" t="s">
        <v>10</v>
      </c>
      <c r="N7" s="70" t="s">
        <v>11</v>
      </c>
      <c r="O7" s="70" t="s">
        <v>12</v>
      </c>
      <c r="P7" s="71" t="s">
        <v>13</v>
      </c>
      <c r="Q7" s="71" t="s">
        <v>14</v>
      </c>
      <c r="R7" s="72" t="s">
        <v>51</v>
      </c>
    </row>
    <row r="8" spans="1:18" ht="12" customHeight="1" x14ac:dyDescent="0.2">
      <c r="A8" s="17" t="s">
        <v>15</v>
      </c>
      <c r="B8" s="18" t="s">
        <v>16</v>
      </c>
      <c r="C8" s="19" t="s">
        <v>17</v>
      </c>
      <c r="D8" s="57" t="s">
        <v>18</v>
      </c>
      <c r="E8" s="78"/>
      <c r="F8" s="58"/>
      <c r="G8" s="58"/>
      <c r="H8" s="58"/>
      <c r="I8" s="59"/>
      <c r="J8" s="60"/>
      <c r="K8" s="60"/>
      <c r="L8" s="60"/>
      <c r="M8" s="60"/>
      <c r="N8" s="60"/>
      <c r="O8" s="60"/>
      <c r="P8" s="40">
        <v>16</v>
      </c>
      <c r="Q8" s="41">
        <v>18</v>
      </c>
      <c r="R8" s="43">
        <f>16*(E8+F8+G8+H8)+18*(J8+K8+L8+M8+N8+O8)</f>
        <v>0</v>
      </c>
    </row>
    <row r="9" spans="1:18" ht="12" customHeight="1" x14ac:dyDescent="0.2">
      <c r="A9" s="21" t="s">
        <v>19</v>
      </c>
      <c r="B9" s="22" t="s">
        <v>20</v>
      </c>
      <c r="C9" s="20" t="s">
        <v>17</v>
      </c>
      <c r="D9" s="57" t="s">
        <v>18</v>
      </c>
      <c r="E9" s="61"/>
      <c r="F9" s="53"/>
      <c r="G9" s="53"/>
      <c r="H9" s="62"/>
      <c r="I9" s="60"/>
      <c r="J9" s="60"/>
      <c r="K9" s="60"/>
      <c r="L9" s="60"/>
      <c r="M9" s="60"/>
      <c r="N9" s="60"/>
      <c r="O9" s="59"/>
      <c r="P9" s="42"/>
      <c r="Q9" s="41">
        <v>18</v>
      </c>
      <c r="R9" s="43">
        <f>18*(J9+K9+L9+M9+N9+I9)</f>
        <v>0</v>
      </c>
    </row>
    <row r="10" spans="1:18" ht="12" customHeight="1" x14ac:dyDescent="0.2">
      <c r="A10" s="21" t="s">
        <v>21</v>
      </c>
      <c r="B10" s="22" t="s">
        <v>22</v>
      </c>
      <c r="C10" s="20" t="s">
        <v>17</v>
      </c>
      <c r="D10" s="57" t="s">
        <v>23</v>
      </c>
      <c r="E10" s="78"/>
      <c r="F10" s="58"/>
      <c r="G10" s="58"/>
      <c r="H10" s="58"/>
      <c r="I10" s="59"/>
      <c r="J10" s="60"/>
      <c r="K10" s="60"/>
      <c r="L10" s="60"/>
      <c r="M10" s="60"/>
      <c r="N10" s="60"/>
      <c r="O10" s="60"/>
      <c r="P10" s="40">
        <v>15</v>
      </c>
      <c r="Q10" s="41">
        <v>16</v>
      </c>
      <c r="R10" s="43">
        <f>15*(E10+F10+G10+H10)+16*(J10+K10+L10+M10+N10+O10)</f>
        <v>0</v>
      </c>
    </row>
    <row r="11" spans="1:18" ht="12" customHeight="1" x14ac:dyDescent="0.2">
      <c r="A11" s="21" t="s">
        <v>24</v>
      </c>
      <c r="B11" s="22" t="s">
        <v>25</v>
      </c>
      <c r="C11" s="20" t="s">
        <v>17</v>
      </c>
      <c r="D11" s="57" t="s">
        <v>23</v>
      </c>
      <c r="E11" s="61"/>
      <c r="F11" s="53"/>
      <c r="G11" s="53"/>
      <c r="H11" s="62"/>
      <c r="I11" s="58"/>
      <c r="J11" s="58"/>
      <c r="K11" s="60"/>
      <c r="L11" s="60"/>
      <c r="M11" s="60"/>
      <c r="N11" s="60"/>
      <c r="O11" s="59"/>
      <c r="P11" s="40">
        <v>15</v>
      </c>
      <c r="Q11" s="41">
        <v>16</v>
      </c>
      <c r="R11" s="43">
        <f>15*(I11+J11)+16*(K11+L11+M11+N11+O11)</f>
        <v>0</v>
      </c>
    </row>
    <row r="12" spans="1:18" ht="12" customHeight="1" x14ac:dyDescent="0.2">
      <c r="A12" s="21" t="s">
        <v>27</v>
      </c>
      <c r="B12" s="22" t="s">
        <v>26</v>
      </c>
      <c r="C12" s="20" t="s">
        <v>17</v>
      </c>
      <c r="D12" s="57"/>
      <c r="E12" s="78"/>
      <c r="F12" s="58"/>
      <c r="G12" s="58"/>
      <c r="H12" s="58"/>
      <c r="I12" s="59"/>
      <c r="J12" s="60"/>
      <c r="K12" s="60"/>
      <c r="L12" s="60"/>
      <c r="M12" s="60"/>
      <c r="N12" s="60"/>
      <c r="O12" s="60"/>
      <c r="P12" s="40">
        <v>28</v>
      </c>
      <c r="Q12" s="41">
        <v>33</v>
      </c>
      <c r="R12" s="43">
        <f>28*(E12+F12+G12+H12)+33*(J12+K12+L12+M12+N12+O12)</f>
        <v>0</v>
      </c>
    </row>
    <row r="13" spans="1:18" ht="12" customHeight="1" x14ac:dyDescent="0.2">
      <c r="A13" s="21" t="s">
        <v>29</v>
      </c>
      <c r="B13" s="22" t="s">
        <v>28</v>
      </c>
      <c r="C13" s="20" t="s">
        <v>17</v>
      </c>
      <c r="D13" s="57" t="s">
        <v>18</v>
      </c>
      <c r="E13" s="61"/>
      <c r="F13" s="53"/>
      <c r="G13" s="53"/>
      <c r="H13" s="62"/>
      <c r="I13" s="60"/>
      <c r="J13" s="60"/>
      <c r="K13" s="60"/>
      <c r="L13" s="60"/>
      <c r="M13" s="60"/>
      <c r="N13" s="60"/>
      <c r="O13" s="59"/>
      <c r="P13" s="42"/>
      <c r="Q13" s="41">
        <v>33</v>
      </c>
      <c r="R13" s="43">
        <f>33*(J13+K13+L13+M13+N13+I13)</f>
        <v>0</v>
      </c>
    </row>
    <row r="14" spans="1:18" ht="12" customHeight="1" x14ac:dyDescent="0.2">
      <c r="A14" s="110" t="s">
        <v>63</v>
      </c>
      <c r="B14" s="111" t="s">
        <v>30</v>
      </c>
      <c r="C14" s="142" t="s">
        <v>17</v>
      </c>
      <c r="D14" s="117" t="s">
        <v>34</v>
      </c>
      <c r="E14" s="138"/>
      <c r="F14" s="138"/>
      <c r="G14" s="126">
        <v>0</v>
      </c>
      <c r="H14" s="126"/>
      <c r="I14" s="126">
        <v>1</v>
      </c>
      <c r="J14" s="126"/>
      <c r="K14" s="126">
        <v>2</v>
      </c>
      <c r="L14" s="126"/>
      <c r="M14" s="126">
        <v>3</v>
      </c>
      <c r="N14" s="126"/>
      <c r="O14" s="63"/>
      <c r="P14" s="144" t="s">
        <v>80</v>
      </c>
      <c r="Q14" s="145"/>
      <c r="R14" s="121">
        <f>14*G15+16*I15+18*(K15+M15)</f>
        <v>0</v>
      </c>
    </row>
    <row r="15" spans="1:18" ht="12" customHeight="1" x14ac:dyDescent="0.2">
      <c r="A15" s="110"/>
      <c r="B15" s="111"/>
      <c r="C15" s="143"/>
      <c r="D15" s="117"/>
      <c r="E15" s="138"/>
      <c r="F15" s="138"/>
      <c r="G15" s="124"/>
      <c r="H15" s="124"/>
      <c r="I15" s="124"/>
      <c r="J15" s="124"/>
      <c r="K15" s="124"/>
      <c r="L15" s="124"/>
      <c r="M15" s="124"/>
      <c r="N15" s="124"/>
      <c r="O15" s="63"/>
      <c r="P15" s="146" t="s">
        <v>81</v>
      </c>
      <c r="Q15" s="147"/>
      <c r="R15" s="121"/>
    </row>
    <row r="16" spans="1:18" ht="12" customHeight="1" x14ac:dyDescent="0.2">
      <c r="A16" s="110" t="s">
        <v>35</v>
      </c>
      <c r="B16" s="111" t="s">
        <v>31</v>
      </c>
      <c r="C16" s="142" t="s">
        <v>17</v>
      </c>
      <c r="D16" s="117" t="s">
        <v>36</v>
      </c>
      <c r="E16" s="125"/>
      <c r="F16" s="125"/>
      <c r="G16" s="126" t="s">
        <v>37</v>
      </c>
      <c r="H16" s="126"/>
      <c r="I16" s="126" t="s">
        <v>38</v>
      </c>
      <c r="J16" s="126"/>
      <c r="K16" s="126" t="s">
        <v>39</v>
      </c>
      <c r="L16" s="126"/>
      <c r="M16" s="148" t="s">
        <v>40</v>
      </c>
      <c r="N16" s="149"/>
      <c r="O16" s="150"/>
      <c r="P16" s="108">
        <v>7</v>
      </c>
      <c r="Q16" s="108"/>
      <c r="R16" s="121">
        <f>7*(G17+I17+K17+M17)</f>
        <v>0</v>
      </c>
    </row>
    <row r="17" spans="1:19" ht="12.75" customHeight="1" x14ac:dyDescent="0.2">
      <c r="A17" s="110"/>
      <c r="B17" s="111"/>
      <c r="C17" s="143"/>
      <c r="D17" s="117"/>
      <c r="E17" s="138"/>
      <c r="F17" s="138"/>
      <c r="G17" s="124"/>
      <c r="H17" s="124"/>
      <c r="I17" s="124"/>
      <c r="J17" s="124"/>
      <c r="K17" s="124"/>
      <c r="L17" s="124"/>
      <c r="M17" s="151"/>
      <c r="N17" s="152"/>
      <c r="O17" s="153"/>
      <c r="P17" s="108"/>
      <c r="Q17" s="108"/>
      <c r="R17" s="121"/>
    </row>
    <row r="18" spans="1:19" ht="12" customHeight="1" x14ac:dyDescent="0.2">
      <c r="A18" s="110" t="s">
        <v>64</v>
      </c>
      <c r="B18" s="111" t="s">
        <v>33</v>
      </c>
      <c r="C18" s="122" t="s">
        <v>17</v>
      </c>
      <c r="D18" s="117" t="s">
        <v>41</v>
      </c>
      <c r="E18" s="64"/>
      <c r="F18" s="64"/>
      <c r="G18" s="64"/>
      <c r="H18" s="64"/>
      <c r="I18" s="64"/>
      <c r="J18" s="34"/>
      <c r="K18" s="34"/>
      <c r="L18" s="34"/>
      <c r="M18" s="53"/>
      <c r="N18" s="154"/>
      <c r="O18" s="154"/>
      <c r="P18" s="109"/>
      <c r="Q18" s="109"/>
      <c r="R18" s="121">
        <f>33*L18+29*K18+25*J18</f>
        <v>0</v>
      </c>
    </row>
    <row r="19" spans="1:19" ht="12" customHeight="1" x14ac:dyDescent="0.2">
      <c r="A19" s="110"/>
      <c r="B19" s="111"/>
      <c r="C19" s="123"/>
      <c r="D19" s="117"/>
      <c r="E19" s="64"/>
      <c r="F19" s="64"/>
      <c r="G19" s="64"/>
      <c r="H19" s="64"/>
      <c r="I19" s="64"/>
      <c r="J19" s="24">
        <v>25</v>
      </c>
      <c r="K19" s="24">
        <v>29</v>
      </c>
      <c r="L19" s="24">
        <v>33</v>
      </c>
      <c r="M19" s="42"/>
      <c r="N19" s="154"/>
      <c r="O19" s="154"/>
      <c r="P19" s="109"/>
      <c r="Q19" s="109"/>
      <c r="R19" s="121"/>
    </row>
    <row r="20" spans="1:19" ht="12" customHeight="1" thickBot="1" x14ac:dyDescent="0.25">
      <c r="A20" s="73" t="s">
        <v>65</v>
      </c>
      <c r="B20" s="74" t="s">
        <v>32</v>
      </c>
      <c r="C20" s="75" t="s">
        <v>17</v>
      </c>
      <c r="D20" s="76" t="s">
        <v>42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16">
        <v>4</v>
      </c>
      <c r="Q20" s="116"/>
      <c r="R20" s="77">
        <f>4*E20</f>
        <v>0</v>
      </c>
    </row>
    <row r="21" spans="1:19" ht="18" customHeight="1" x14ac:dyDescent="0.2">
      <c r="A21" s="118" t="s">
        <v>43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20"/>
      <c r="S21" s="10"/>
    </row>
    <row r="22" spans="1:19" ht="12.75" customHeight="1" x14ac:dyDescent="0.2">
      <c r="A22" s="114" t="s">
        <v>2</v>
      </c>
      <c r="B22" s="115"/>
      <c r="C22" s="15" t="s">
        <v>3</v>
      </c>
      <c r="D22" s="16" t="s">
        <v>5</v>
      </c>
      <c r="E22" s="49" t="s">
        <v>70</v>
      </c>
      <c r="F22" s="49" t="s">
        <v>71</v>
      </c>
      <c r="G22" s="49" t="s">
        <v>72</v>
      </c>
      <c r="H22" s="49" t="s">
        <v>73</v>
      </c>
      <c r="I22" s="48" t="s">
        <v>6</v>
      </c>
      <c r="J22" s="44" t="s">
        <v>7</v>
      </c>
      <c r="K22" s="45" t="s">
        <v>8</v>
      </c>
      <c r="L22" s="45" t="s">
        <v>9</v>
      </c>
      <c r="M22" s="45" t="s">
        <v>10</v>
      </c>
      <c r="N22" s="45" t="s">
        <v>11</v>
      </c>
      <c r="O22" s="45" t="s">
        <v>12</v>
      </c>
      <c r="P22" s="39" t="s">
        <v>13</v>
      </c>
      <c r="Q22" s="23" t="s">
        <v>14</v>
      </c>
      <c r="R22" s="23" t="s">
        <v>51</v>
      </c>
    </row>
    <row r="23" spans="1:19" ht="12" customHeight="1" x14ac:dyDescent="0.2">
      <c r="A23" s="110" t="s">
        <v>66</v>
      </c>
      <c r="B23" s="111"/>
      <c r="C23" s="22" t="s">
        <v>54</v>
      </c>
      <c r="D23" s="20"/>
      <c r="E23" s="54"/>
      <c r="F23" s="55"/>
      <c r="G23" s="55"/>
      <c r="H23" s="56"/>
      <c r="I23" s="6"/>
      <c r="J23" s="6"/>
      <c r="K23" s="6"/>
      <c r="L23" s="6"/>
      <c r="M23" s="6"/>
      <c r="N23" s="6"/>
      <c r="O23" s="6"/>
      <c r="P23" s="47"/>
      <c r="Q23" s="30">
        <v>42</v>
      </c>
      <c r="R23" s="7">
        <f>42*(I23+J23+K23+L23+M23+N23+O23)</f>
        <v>0</v>
      </c>
    </row>
    <row r="24" spans="1:19" ht="12" customHeight="1" x14ac:dyDescent="0.2">
      <c r="A24" s="110" t="s">
        <v>67</v>
      </c>
      <c r="B24" s="111"/>
      <c r="C24" s="22" t="s">
        <v>55</v>
      </c>
      <c r="D24" s="20"/>
      <c r="E24" s="50"/>
      <c r="F24" s="51"/>
      <c r="G24" s="51"/>
      <c r="H24" s="52"/>
      <c r="I24" s="37"/>
      <c r="J24" s="5"/>
      <c r="K24" s="5"/>
      <c r="L24" s="5"/>
      <c r="M24" s="5"/>
      <c r="N24" s="37"/>
      <c r="O24" s="37"/>
      <c r="P24" s="47"/>
      <c r="Q24" s="30">
        <v>42</v>
      </c>
      <c r="R24" s="7">
        <f>Q24*(M24+L24+K24+J24)</f>
        <v>0</v>
      </c>
    </row>
    <row r="25" spans="1:19" ht="12" customHeight="1" x14ac:dyDescent="0.2">
      <c r="A25" s="110" t="s">
        <v>68</v>
      </c>
      <c r="B25" s="111"/>
      <c r="C25" s="22" t="s">
        <v>58</v>
      </c>
      <c r="D25" s="20"/>
      <c r="E25" s="50"/>
      <c r="F25" s="38"/>
      <c r="G25" s="38"/>
      <c r="H25" s="38"/>
      <c r="I25" s="6"/>
      <c r="J25" s="6"/>
      <c r="K25" s="6"/>
      <c r="L25" s="6"/>
      <c r="M25" s="6"/>
      <c r="N25" s="6"/>
      <c r="O25" s="6"/>
      <c r="P25" s="29">
        <v>40</v>
      </c>
      <c r="Q25" s="30">
        <v>42</v>
      </c>
      <c r="R25" s="7">
        <f>P25*(F25+G25+H25)+Q25*(I25+J25+K25+L25+M25+N25+O25)</f>
        <v>0</v>
      </c>
    </row>
    <row r="26" spans="1:19" ht="12" customHeight="1" x14ac:dyDescent="0.2">
      <c r="A26" s="110" t="s">
        <v>69</v>
      </c>
      <c r="B26" s="111"/>
      <c r="C26" s="22" t="s">
        <v>59</v>
      </c>
      <c r="D26" s="20"/>
      <c r="E26" s="50"/>
      <c r="F26" s="51"/>
      <c r="G26" s="51"/>
      <c r="H26" s="52"/>
      <c r="I26" s="37"/>
      <c r="J26" s="5"/>
      <c r="K26" s="5"/>
      <c r="L26" s="5"/>
      <c r="M26" s="5"/>
      <c r="N26" s="37"/>
      <c r="O26" s="37"/>
      <c r="P26" s="47"/>
      <c r="Q26" s="30">
        <v>42</v>
      </c>
      <c r="R26" s="7">
        <f>Q26*(J26+K26+L26+M26)</f>
        <v>0</v>
      </c>
    </row>
    <row r="27" spans="1:19" ht="12" customHeight="1" x14ac:dyDescent="0.2">
      <c r="A27" s="110" t="s">
        <v>56</v>
      </c>
      <c r="B27" s="111"/>
      <c r="C27" s="22" t="s">
        <v>44</v>
      </c>
      <c r="D27" s="20"/>
      <c r="E27" s="79"/>
      <c r="F27" s="38"/>
      <c r="G27" s="38"/>
      <c r="H27" s="38"/>
      <c r="I27" s="6"/>
      <c r="J27" s="6"/>
      <c r="K27" s="6"/>
      <c r="L27" s="6"/>
      <c r="M27" s="6"/>
      <c r="N27" s="6"/>
      <c r="O27" s="6"/>
      <c r="P27" s="29">
        <v>25</v>
      </c>
      <c r="Q27" s="30">
        <v>30</v>
      </c>
      <c r="R27" s="7">
        <f>P27*(E27+F27+G27+H27)+Q27*(O27+N27+M27+L27+K27+J27+I27)</f>
        <v>0</v>
      </c>
    </row>
    <row r="28" spans="1:19" ht="12" customHeight="1" x14ac:dyDescent="0.2">
      <c r="A28" s="110" t="s">
        <v>57</v>
      </c>
      <c r="B28" s="111"/>
      <c r="C28" s="22" t="s">
        <v>45</v>
      </c>
      <c r="D28" s="20"/>
      <c r="E28" s="79"/>
      <c r="F28" s="38"/>
      <c r="G28" s="38"/>
      <c r="H28" s="38"/>
      <c r="I28" s="6"/>
      <c r="J28" s="6"/>
      <c r="K28" s="6"/>
      <c r="L28" s="6"/>
      <c r="M28" s="6"/>
      <c r="N28" s="6"/>
      <c r="O28" s="6"/>
      <c r="P28" s="29">
        <v>12</v>
      </c>
      <c r="Q28" s="30">
        <v>13</v>
      </c>
      <c r="R28" s="7">
        <f>P28*(E28+F28+G28+H28)+Q28*(O28+N28+M28+L28+K28+J28+I28)</f>
        <v>0</v>
      </c>
    </row>
    <row r="29" spans="1:19" ht="12" customHeight="1" x14ac:dyDescent="0.2">
      <c r="A29" s="112" t="s">
        <v>77</v>
      </c>
      <c r="B29" s="113"/>
      <c r="C29" s="22" t="s">
        <v>46</v>
      </c>
      <c r="D29" s="20"/>
      <c r="E29" s="50"/>
      <c r="F29" s="51"/>
      <c r="G29" s="51"/>
      <c r="H29" s="52"/>
      <c r="I29" s="6"/>
      <c r="J29" s="6"/>
      <c r="K29" s="6"/>
      <c r="L29" s="6"/>
      <c r="M29" s="6"/>
      <c r="N29" s="6"/>
      <c r="O29" s="6"/>
      <c r="P29" s="47"/>
      <c r="Q29" s="30">
        <v>25</v>
      </c>
      <c r="R29" s="7">
        <f>Q29*(O29+N29+M29+L29+K29+J29+I29)</f>
        <v>0</v>
      </c>
    </row>
    <row r="30" spans="1:19" ht="12" customHeight="1" x14ac:dyDescent="0.2">
      <c r="A30" s="110" t="s">
        <v>76</v>
      </c>
      <c r="B30" s="111"/>
      <c r="C30" s="22" t="s">
        <v>74</v>
      </c>
      <c r="D30" s="20"/>
      <c r="E30" s="50"/>
      <c r="F30" s="51"/>
      <c r="G30" s="51"/>
      <c r="H30" s="52"/>
      <c r="I30" s="2"/>
      <c r="J30" s="5"/>
      <c r="K30" s="6"/>
      <c r="L30" s="6"/>
      <c r="M30" s="6"/>
      <c r="N30" s="46"/>
      <c r="O30" s="46"/>
      <c r="P30" s="31"/>
      <c r="Q30" s="30">
        <v>25</v>
      </c>
      <c r="R30" s="7">
        <f>Q30*(+M30+L30+K30+J30)</f>
        <v>0</v>
      </c>
    </row>
    <row r="31" spans="1:19" ht="12" hidden="1" customHeight="1" x14ac:dyDescent="0.2">
      <c r="A31" s="112" t="s">
        <v>62</v>
      </c>
      <c r="B31" s="113"/>
      <c r="C31" s="22" t="s">
        <v>75</v>
      </c>
      <c r="D31" s="20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6">
        <v>27</v>
      </c>
      <c r="Q31" s="97"/>
      <c r="R31" s="7">
        <f>P31*E31</f>
        <v>0</v>
      </c>
    </row>
    <row r="32" spans="1:19" ht="12" hidden="1" customHeight="1" x14ac:dyDescent="0.2">
      <c r="A32" s="110" t="s">
        <v>60</v>
      </c>
      <c r="B32" s="111"/>
      <c r="C32" s="22" t="s">
        <v>78</v>
      </c>
      <c r="D32" s="20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6">
        <v>7</v>
      </c>
      <c r="Q32" s="97"/>
      <c r="R32" s="7">
        <f>7*E32</f>
        <v>0</v>
      </c>
    </row>
    <row r="33" spans="1:18" ht="12" hidden="1" customHeight="1" x14ac:dyDescent="0.2">
      <c r="A33" s="80" t="s">
        <v>61</v>
      </c>
      <c r="B33" s="81"/>
      <c r="C33" s="84" t="s">
        <v>79</v>
      </c>
      <c r="D33" s="35"/>
      <c r="E33" s="98"/>
      <c r="F33" s="98"/>
      <c r="G33" s="95" t="s">
        <v>37</v>
      </c>
      <c r="H33" s="95"/>
      <c r="I33" s="95" t="s">
        <v>38</v>
      </c>
      <c r="J33" s="95"/>
      <c r="K33" s="95" t="s">
        <v>39</v>
      </c>
      <c r="L33" s="95"/>
      <c r="M33" s="99" t="s">
        <v>40</v>
      </c>
      <c r="N33" s="100"/>
      <c r="O33" s="101"/>
      <c r="P33" s="86">
        <v>7</v>
      </c>
      <c r="Q33" s="87"/>
      <c r="R33" s="90">
        <f>7*(G34+I34+K34+M34)</f>
        <v>0</v>
      </c>
    </row>
    <row r="34" spans="1:18" ht="12" hidden="1" customHeight="1" thickBot="1" x14ac:dyDescent="0.25">
      <c r="A34" s="82"/>
      <c r="B34" s="83"/>
      <c r="C34" s="85"/>
      <c r="D34" s="36"/>
      <c r="E34" s="92"/>
      <c r="F34" s="92"/>
      <c r="G34" s="93"/>
      <c r="H34" s="93"/>
      <c r="I34" s="93"/>
      <c r="J34" s="93"/>
      <c r="K34" s="94"/>
      <c r="L34" s="94"/>
      <c r="M34" s="139"/>
      <c r="N34" s="140"/>
      <c r="O34" s="141"/>
      <c r="P34" s="88"/>
      <c r="Q34" s="89"/>
      <c r="R34" s="91"/>
    </row>
    <row r="35" spans="1:18" ht="7.5" customHeight="1" thickBot="1" x14ac:dyDescent="0.25">
      <c r="A35" s="25"/>
      <c r="B35" s="26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pans="1:18" ht="18.75" customHeight="1" thickBot="1" x14ac:dyDescent="0.25">
      <c r="A36" s="27" t="s">
        <v>52</v>
      </c>
      <c r="B36" s="28">
        <f>R8+R9+R10+R11+R12+R13+R14+R16+R18+R20+R23+R25+R27+R28+R30+R31+R32+R33</f>
        <v>0</v>
      </c>
      <c r="C36" s="8"/>
      <c r="D36" s="102" t="s">
        <v>53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  <c r="R36" s="9"/>
    </row>
  </sheetData>
  <sheetProtection password="D8B1" sheet="1" formatCells="0" formatColumns="0" formatRows="0" insertColumns="0" insertRows="0" insertHyperlinks="0" deleteColumns="0" deleteRows="0" sort="0" autoFilter="0" pivotTables="0"/>
  <mergeCells count="79">
    <mergeCell ref="P14:Q14"/>
    <mergeCell ref="P15:Q15"/>
    <mergeCell ref="M16:O16"/>
    <mergeCell ref="M17:O17"/>
    <mergeCell ref="C14:C15"/>
    <mergeCell ref="N18:O19"/>
    <mergeCell ref="K16:L16"/>
    <mergeCell ref="I17:J17"/>
    <mergeCell ref="I15:J15"/>
    <mergeCell ref="G14:H14"/>
    <mergeCell ref="A14:A15"/>
    <mergeCell ref="B14:B15"/>
    <mergeCell ref="D14:D15"/>
    <mergeCell ref="E17:F17"/>
    <mergeCell ref="E15:F15"/>
    <mergeCell ref="E14:F14"/>
    <mergeCell ref="C16:C17"/>
    <mergeCell ref="A1:R3"/>
    <mergeCell ref="A6:R6"/>
    <mergeCell ref="K4:R4"/>
    <mergeCell ref="K5:R5"/>
    <mergeCell ref="K17:L17"/>
    <mergeCell ref="G16:H16"/>
    <mergeCell ref="G17:H17"/>
    <mergeCell ref="I14:J14"/>
    <mergeCell ref="K14:L14"/>
    <mergeCell ref="K15:L15"/>
    <mergeCell ref="R16:R17"/>
    <mergeCell ref="M15:N15"/>
    <mergeCell ref="A16:A17"/>
    <mergeCell ref="B16:B17"/>
    <mergeCell ref="D16:D17"/>
    <mergeCell ref="E16:F16"/>
    <mergeCell ref="I16:J16"/>
    <mergeCell ref="R14:R15"/>
    <mergeCell ref="M14:N14"/>
    <mergeCell ref="G15:H15"/>
    <mergeCell ref="P20:Q20"/>
    <mergeCell ref="A30:B30"/>
    <mergeCell ref="D18:D19"/>
    <mergeCell ref="A21:R21"/>
    <mergeCell ref="R18:R19"/>
    <mergeCell ref="C18:C19"/>
    <mergeCell ref="A24:B24"/>
    <mergeCell ref="A26:B26"/>
    <mergeCell ref="A31:B31"/>
    <mergeCell ref="A27:B27"/>
    <mergeCell ref="A28:B28"/>
    <mergeCell ref="A18:A19"/>
    <mergeCell ref="B18:B19"/>
    <mergeCell ref="A22:B22"/>
    <mergeCell ref="A29:B29"/>
    <mergeCell ref="D36:Q36"/>
    <mergeCell ref="B4:E4"/>
    <mergeCell ref="B5:E5"/>
    <mergeCell ref="E20:O20"/>
    <mergeCell ref="P16:Q17"/>
    <mergeCell ref="P18:Q19"/>
    <mergeCell ref="A23:B23"/>
    <mergeCell ref="A25:B25"/>
    <mergeCell ref="A32:B32"/>
    <mergeCell ref="E31:O31"/>
    <mergeCell ref="P31:Q31"/>
    <mergeCell ref="E33:F33"/>
    <mergeCell ref="I33:J33"/>
    <mergeCell ref="K33:L33"/>
    <mergeCell ref="E32:O32"/>
    <mergeCell ref="P32:Q32"/>
    <mergeCell ref="M33:O33"/>
    <mergeCell ref="A33:B34"/>
    <mergeCell ref="C33:C34"/>
    <mergeCell ref="P33:Q34"/>
    <mergeCell ref="R33:R34"/>
    <mergeCell ref="E34:F34"/>
    <mergeCell ref="I34:J34"/>
    <mergeCell ref="K34:L34"/>
    <mergeCell ref="G33:H33"/>
    <mergeCell ref="G34:H34"/>
    <mergeCell ref="M34:O34"/>
  </mergeCells>
  <phoneticPr fontId="5" type="noConversion"/>
  <pageMargins left="0.31496062992125984" right="0.31496062992125984" top="0.35433070866141736" bottom="0.35433070866141736" header="0.11811023622047245" footer="0.31496062992125984"/>
  <pageSetup paperSize="77" firstPageNumber="0" fitToHeight="0" orientation="portrait" horizontalDpi="300" verticalDpi="300" r:id="rId1"/>
  <headerFooter alignWithMargins="0"/>
  <ignoredErrors>
    <ignoredError sqref="R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LICENCIES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CHARVET PIERRE-LOUIS</dc:creator>
  <cp:lastModifiedBy>CHARVET PIERRE-LOUIS</cp:lastModifiedBy>
  <cp:lastPrinted>2016-08-02T04:59:31Z</cp:lastPrinted>
  <dcterms:created xsi:type="dcterms:W3CDTF">2016-08-02T04:54:08Z</dcterms:created>
  <dcterms:modified xsi:type="dcterms:W3CDTF">2017-08-21T10:52:12Z</dcterms:modified>
</cp:coreProperties>
</file>